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2pP07wpc3AiIj+7CYb7MyMHE2PY7oV0JLXVaJLyIWtOKdg6F2gSXgMgIfaMEIftdFZ4/btzf749dxrT9DXttKQ==" workbookSaltValue="0oWHifmOYmBHY3w27k2XQA==" workbookSpinCount="100000" lockStructure="1"/>
  <bookViews>
    <workbookView xWindow="0" yWindow="0" windowWidth="28800" windowHeight="11955" firstSheet="1" activeTab="1"/>
  </bookViews>
  <sheets>
    <sheet name="公告成績用" sheetId="25" state="hidden" r:id="rId1"/>
    <sheet name="工作表2" sheetId="26" r:id="rId2"/>
  </sheets>
  <calcPr calcId="162913"/>
</workbook>
</file>

<file path=xl/calcChain.xml><?xml version="1.0" encoding="utf-8"?>
<calcChain xmlns="http://schemas.openxmlformats.org/spreadsheetml/2006/main">
  <c r="G3" i="26" l="1"/>
  <c r="F3" i="26"/>
  <c r="E3" i="26"/>
  <c r="D3" i="26"/>
  <c r="C3" i="26"/>
  <c r="B3" i="26"/>
</calcChain>
</file>

<file path=xl/sharedStrings.xml><?xml version="1.0" encoding="utf-8"?>
<sst xmlns="http://schemas.openxmlformats.org/spreadsheetml/2006/main" count="39" uniqueCount="39">
  <si>
    <t>姓   名</t>
  </si>
  <si>
    <t>試教分數</t>
  </si>
  <si>
    <t>口試分數</t>
    <phoneticPr fontId="1" type="noConversion"/>
  </si>
  <si>
    <t>試教50%</t>
    <phoneticPr fontId="1" type="noConversion"/>
  </si>
  <si>
    <t>試教分數</t>
    <phoneticPr fontId="1" type="noConversion"/>
  </si>
  <si>
    <t>口試50%</t>
    <phoneticPr fontId="1" type="noConversion"/>
  </si>
  <si>
    <t>總成績
(滿分100分)</t>
    <phoneticPr fontId="1" type="noConversion"/>
  </si>
  <si>
    <t>姓    名</t>
  </si>
  <si>
    <t>口試分數</t>
  </si>
  <si>
    <t>總成績(滿分100分)</t>
  </si>
  <si>
    <t xml:space="preserve">試教50%      </t>
  </si>
  <si>
    <t xml:space="preserve">口試50%      </t>
  </si>
  <si>
    <t>陳冠賢</t>
  </si>
  <si>
    <t>徐光怡</t>
  </si>
  <si>
    <t>朱美華</t>
  </si>
  <si>
    <t>柯雅純</t>
  </si>
  <si>
    <t>彭怡文</t>
  </si>
  <si>
    <t>李鴻玟</t>
  </si>
  <si>
    <t>陳義彬</t>
  </si>
  <si>
    <t>黃達</t>
  </si>
  <si>
    <t>黃永吉</t>
  </si>
  <si>
    <t>賴振龍</t>
  </si>
  <si>
    <t>李承恩</t>
  </si>
  <si>
    <t>林雅敏</t>
  </si>
  <si>
    <t>A11410041012</t>
  </si>
  <si>
    <t>B11410030515</t>
  </si>
  <si>
    <t>B11410021223</t>
  </si>
  <si>
    <t>B11410011028</t>
  </si>
  <si>
    <t>B11410050118</t>
  </si>
  <si>
    <t>C11410021001</t>
  </si>
  <si>
    <t>D11410011025</t>
  </si>
  <si>
    <t>E11410010925</t>
  </si>
  <si>
    <t>E11410020514</t>
  </si>
  <si>
    <t>E11410030804</t>
  </si>
  <si>
    <t>准考證號碼+日4碼</t>
    <phoneticPr fontId="1" type="noConversion"/>
  </si>
  <si>
    <t>A11410030609</t>
    <phoneticPr fontId="1" type="noConversion"/>
  </si>
  <si>
    <t>F11410010912</t>
    <phoneticPr fontId="1" type="noConversion"/>
  </si>
  <si>
    <t>各科請在上面欄位輸入請輸入准考證號碼+生日mmdd四碼(共12碼)</t>
    <phoneticPr fontId="1" type="noConversion"/>
  </si>
  <si>
    <t>請輸入准考證號碼+生日月日4碼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</si>
</sst>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>
      <alignment vertical="center"/>
    </xf>
    <xf numFmtId="0" fontId="0" fillId="0" borderId="0" xfId="0" applyFont="1" applyAlignment="1"/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20" workbookViewId="0">
      <selection activeCell="A20" sqref="A20:XFD20"/>
    </sheetView>
  </sheetViews>
  <sheetFormatPr defaultRowHeight="16.5" x14ac:dyDescent="0.25"/>
  <cols>
    <col min="1" max="1" width="22.75" bestFit="1" customWidth="1"/>
  </cols>
  <sheetData>
    <row r="1" spans="1:7" hidden="1" x14ac:dyDescent="0.25">
      <c r="A1" s="5" t="s">
        <v>34</v>
      </c>
      <c r="B1" s="4" t="s">
        <v>7</v>
      </c>
      <c r="C1" t="s">
        <v>1</v>
      </c>
      <c r="D1" t="s">
        <v>10</v>
      </c>
      <c r="E1" t="s">
        <v>8</v>
      </c>
      <c r="F1" t="s">
        <v>11</v>
      </c>
      <c r="G1" t="s">
        <v>9</v>
      </c>
    </row>
    <row r="2" spans="1:7" hidden="1" x14ac:dyDescent="0.25">
      <c r="A2" s="8" t="s">
        <v>24</v>
      </c>
      <c r="B2" s="4" t="s">
        <v>14</v>
      </c>
      <c r="C2" s="7">
        <v>74</v>
      </c>
      <c r="D2" s="7">
        <v>37</v>
      </c>
      <c r="E2" s="7">
        <v>83.33</v>
      </c>
      <c r="F2">
        <v>41.67</v>
      </c>
      <c r="G2">
        <v>78.67</v>
      </c>
    </row>
    <row r="3" spans="1:7" hidden="1" x14ac:dyDescent="0.25">
      <c r="A3" s="8" t="s">
        <v>35</v>
      </c>
      <c r="B3" s="4" t="s">
        <v>15</v>
      </c>
      <c r="C3" s="7">
        <v>82.67</v>
      </c>
      <c r="D3" s="7">
        <v>41.33</v>
      </c>
      <c r="E3" s="7">
        <v>87.67</v>
      </c>
      <c r="F3">
        <v>43.84</v>
      </c>
      <c r="G3">
        <v>85.17</v>
      </c>
    </row>
    <row r="4" spans="1:7" hidden="1" x14ac:dyDescent="0.25">
      <c r="A4" s="8" t="s">
        <v>26</v>
      </c>
      <c r="B4" s="4" t="s">
        <v>16</v>
      </c>
      <c r="C4" s="7">
        <v>75.67</v>
      </c>
      <c r="D4" s="7">
        <v>37.840000000000003</v>
      </c>
      <c r="E4" s="7">
        <v>80.33</v>
      </c>
      <c r="F4">
        <v>40.17</v>
      </c>
      <c r="G4">
        <v>78.010000000000005</v>
      </c>
    </row>
    <row r="5" spans="1:7" hidden="1" x14ac:dyDescent="0.25">
      <c r="A5" s="8" t="s">
        <v>25</v>
      </c>
      <c r="B5" s="4" t="s">
        <v>17</v>
      </c>
      <c r="C5" s="7">
        <v>79</v>
      </c>
      <c r="D5" s="7">
        <v>39.5</v>
      </c>
      <c r="E5" s="7">
        <v>82.67</v>
      </c>
      <c r="F5">
        <v>41.34</v>
      </c>
      <c r="G5">
        <v>80.84</v>
      </c>
    </row>
    <row r="6" spans="1:7" hidden="1" x14ac:dyDescent="0.25">
      <c r="A6" s="8" t="s">
        <v>27</v>
      </c>
      <c r="B6" s="4" t="s">
        <v>18</v>
      </c>
      <c r="C6" s="7">
        <v>83</v>
      </c>
      <c r="D6" s="7">
        <v>41.5</v>
      </c>
      <c r="E6" s="7">
        <v>86</v>
      </c>
      <c r="F6">
        <v>43</v>
      </c>
      <c r="G6">
        <v>84.5</v>
      </c>
    </row>
    <row r="7" spans="1:7" hidden="1" x14ac:dyDescent="0.25">
      <c r="A7" s="8" t="s">
        <v>28</v>
      </c>
      <c r="B7" s="4" t="s">
        <v>19</v>
      </c>
      <c r="C7" s="7">
        <v>74.67</v>
      </c>
      <c r="D7" s="7">
        <v>37.340000000000003</v>
      </c>
      <c r="E7" s="7">
        <v>80.33</v>
      </c>
      <c r="F7">
        <v>40.17</v>
      </c>
      <c r="G7">
        <v>77.510000000000005</v>
      </c>
    </row>
    <row r="8" spans="1:7" hidden="1" x14ac:dyDescent="0.25">
      <c r="A8" s="4" t="s">
        <v>29</v>
      </c>
      <c r="B8" s="4" t="s">
        <v>13</v>
      </c>
      <c r="C8" s="7">
        <v>80</v>
      </c>
      <c r="D8" s="7">
        <v>40</v>
      </c>
      <c r="E8" s="7">
        <v>80.67</v>
      </c>
      <c r="F8">
        <v>40.340000000000003</v>
      </c>
      <c r="G8">
        <v>80.34</v>
      </c>
    </row>
    <row r="9" spans="1:7" hidden="1" x14ac:dyDescent="0.25">
      <c r="A9" s="4" t="s">
        <v>30</v>
      </c>
      <c r="B9" s="4" t="s">
        <v>12</v>
      </c>
      <c r="C9" s="7">
        <v>87</v>
      </c>
      <c r="D9" s="7">
        <v>43.5</v>
      </c>
      <c r="E9" s="7">
        <v>86.67</v>
      </c>
      <c r="F9">
        <v>43.34</v>
      </c>
      <c r="G9">
        <v>86.84</v>
      </c>
    </row>
    <row r="10" spans="1:7" hidden="1" x14ac:dyDescent="0.25">
      <c r="A10" s="4" t="s">
        <v>31</v>
      </c>
      <c r="B10" s="4" t="s">
        <v>20</v>
      </c>
      <c r="C10" s="7">
        <v>78.67</v>
      </c>
      <c r="D10" s="7">
        <v>39.340000000000003</v>
      </c>
      <c r="E10" s="7">
        <v>75.33</v>
      </c>
      <c r="F10">
        <v>37.67</v>
      </c>
      <c r="G10">
        <v>77</v>
      </c>
    </row>
    <row r="11" spans="1:7" hidden="1" x14ac:dyDescent="0.25">
      <c r="A11" s="5" t="s">
        <v>32</v>
      </c>
      <c r="B11" s="4" t="s">
        <v>21</v>
      </c>
      <c r="C11" s="7">
        <v>84.67</v>
      </c>
      <c r="D11" s="7">
        <v>42.34</v>
      </c>
      <c r="E11" s="7">
        <v>87</v>
      </c>
      <c r="F11">
        <v>43.5</v>
      </c>
      <c r="G11">
        <v>85.84</v>
      </c>
    </row>
    <row r="12" spans="1:7" hidden="1" x14ac:dyDescent="0.25">
      <c r="A12" s="4" t="s">
        <v>33</v>
      </c>
      <c r="B12" s="4" t="s">
        <v>22</v>
      </c>
      <c r="C12" s="7">
        <v>80</v>
      </c>
      <c r="D12" s="7">
        <v>40</v>
      </c>
      <c r="E12" s="7">
        <v>81.33</v>
      </c>
      <c r="F12">
        <v>40.67</v>
      </c>
      <c r="G12">
        <v>80.67</v>
      </c>
    </row>
    <row r="13" spans="1:7" hidden="1" x14ac:dyDescent="0.25">
      <c r="A13" s="4" t="s">
        <v>36</v>
      </c>
      <c r="B13" s="4" t="s">
        <v>23</v>
      </c>
      <c r="C13" s="7">
        <v>86</v>
      </c>
      <c r="D13" s="7">
        <v>43</v>
      </c>
      <c r="E13" s="7">
        <v>86.67</v>
      </c>
      <c r="F13">
        <v>43.34</v>
      </c>
      <c r="G13">
        <v>86.34</v>
      </c>
    </row>
    <row r="14" spans="1:7" hidden="1" x14ac:dyDescent="0.25">
      <c r="C14" s="7"/>
      <c r="D14" s="7"/>
      <c r="E14" s="7"/>
    </row>
    <row r="15" spans="1:7" hidden="1" x14ac:dyDescent="0.25">
      <c r="C15" s="7"/>
      <c r="D15" s="7"/>
      <c r="E15" s="7"/>
    </row>
    <row r="16" spans="1:7" hidden="1" x14ac:dyDescent="0.25">
      <c r="C16" s="7"/>
      <c r="D16" s="7"/>
      <c r="E16" s="7"/>
    </row>
    <row r="17" spans="3:5" hidden="1" x14ac:dyDescent="0.25">
      <c r="C17" s="7"/>
      <c r="D17" s="7"/>
      <c r="E17" s="7"/>
    </row>
    <row r="18" spans="3:5" hidden="1" x14ac:dyDescent="0.25">
      <c r="C18" s="7"/>
      <c r="D18" s="7"/>
      <c r="E18" s="7"/>
    </row>
    <row r="19" spans="3:5" hidden="1" x14ac:dyDescent="0.25">
      <c r="C19" s="7"/>
      <c r="D19" s="7"/>
      <c r="E19" s="7"/>
    </row>
    <row r="20" spans="3:5" x14ac:dyDescent="0.25">
      <c r="C20" s="7"/>
      <c r="D20" s="7"/>
      <c r="E20" s="7"/>
    </row>
    <row r="21" spans="3:5" x14ac:dyDescent="0.25">
      <c r="C21" s="7"/>
      <c r="D21" s="7"/>
      <c r="E21" s="7"/>
    </row>
    <row r="22" spans="3:5" x14ac:dyDescent="0.25">
      <c r="C22" s="7"/>
      <c r="D22" s="7"/>
      <c r="E22" s="7"/>
    </row>
    <row r="23" spans="3:5" x14ac:dyDescent="0.25">
      <c r="C23" s="7"/>
      <c r="D23" s="7"/>
      <c r="E23" s="7"/>
    </row>
    <row r="24" spans="3:5" x14ac:dyDescent="0.25">
      <c r="C24" s="7"/>
      <c r="D24" s="7"/>
      <c r="E24" s="7"/>
    </row>
  </sheetData>
  <sheetProtection algorithmName="SHA-512" hashValue="s6ED1hEJ5Ul56rnZbeHSDg4evPDtWRdPQFMuybApgnu6YLEDcOGYZnY/bqp7fEkK6Ql4K1lNS8QsqbYLD20PmQ==" saltValue="xkz4Q1+w7HoNaBK7NrrXGA==" spinCount="100000" sheet="1" objects="1" scenarios="1"/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tabSelected="1" workbookViewId="0">
      <selection activeCell="A2" sqref="A2"/>
    </sheetView>
  </sheetViews>
  <sheetFormatPr defaultRowHeight="16.5" x14ac:dyDescent="0.25"/>
  <cols>
    <col min="1" max="1" width="32" customWidth="1"/>
    <col min="2" max="3" width="9.5" bestFit="1" customWidth="1"/>
    <col min="4" max="4" width="9.125" customWidth="1"/>
    <col min="5" max="6" width="9.5" bestFit="1" customWidth="1"/>
    <col min="7" max="7" width="13.25" customWidth="1"/>
    <col min="8" max="8" width="10.25" customWidth="1"/>
  </cols>
  <sheetData>
    <row r="2" spans="1:7" ht="33" x14ac:dyDescent="0.25">
      <c r="A2" s="1" t="s">
        <v>38</v>
      </c>
      <c r="B2" s="1" t="s">
        <v>0</v>
      </c>
      <c r="C2" s="1" t="s">
        <v>4</v>
      </c>
      <c r="D2" s="1" t="s">
        <v>3</v>
      </c>
      <c r="E2" s="1" t="s">
        <v>2</v>
      </c>
      <c r="F2" s="1" t="s">
        <v>5</v>
      </c>
      <c r="G2" s="3" t="s">
        <v>6</v>
      </c>
    </row>
    <row r="3" spans="1:7" ht="45" customHeight="1" x14ac:dyDescent="0.25">
      <c r="A3" s="6"/>
      <c r="B3" s="1" t="e">
        <f>VLOOKUP(A3,公告成績用!$A$1:$G$24,2,FALSE)</f>
        <v>#N/A</v>
      </c>
      <c r="C3" s="1" t="e">
        <f>VLOOKUP(A3,公告成績用!$A$1:$G$24,3,FALSE)</f>
        <v>#N/A</v>
      </c>
      <c r="D3" s="1" t="e">
        <f>VLOOKUP(A3,公告成績用!$A$1:$G$24,4,FALSE)</f>
        <v>#N/A</v>
      </c>
      <c r="E3" s="1" t="e">
        <f>VLOOKUP(A3,公告成績用!$A$1:$G$24,5,FALSE)</f>
        <v>#N/A</v>
      </c>
      <c r="F3" s="1" t="e">
        <f>VLOOKUP(A3,公告成績用!$A$1:$G$24,6,FALSE)</f>
        <v>#N/A</v>
      </c>
      <c r="G3" s="1" t="e">
        <f>VLOOKUP(A3,公告成績用!$A$1:$G$24,7,FALSE)</f>
        <v>#N/A</v>
      </c>
    </row>
    <row r="4" spans="1:7" ht="63" customHeight="1" x14ac:dyDescent="0.25">
      <c r="A4" s="2" t="s">
        <v>37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公告成績用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2025-07-01T05:07:04Z</dcterms:modified>
</cp:coreProperties>
</file>